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县域商业建设入库项目" sheetId="1" r:id="rId1"/>
    <sheet name="导出计数_项目位置" sheetId="2" state="hidden" r:id="rId2"/>
    <sheet name="导出计数_项目位置_1" sheetId="3" state="hidden" r:id="rId3"/>
  </sheets>
  <definedNames>
    <definedName name="_xlnm._FilterDatabase" localSheetId="0" hidden="1">县域商业建设入库项目!$3:$1048548</definedName>
    <definedName name="_xlnm._FilterDatabase" localSheetId="1" hidden="1">导出计数_项目位置!$A$1:$D$34</definedName>
    <definedName name="_xlnm.Print_Titles" localSheetId="0">县域商业建设入库项目!$1:$3</definedName>
    <definedName name="_xlnm.Print_Area" localSheetId="0">县域商业建设入库项目!$A$1:$R$25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<sst xmlns="http://schemas.openxmlformats.org/spreadsheetml/2006/main" count="309" uniqueCount="160">
  <si>
    <t>赣州市2023年县域商业建设项目（第二批）验收结果及拟支持资金情况表</t>
  </si>
  <si>
    <t>单位：万元</t>
  </si>
  <si>
    <t>序号</t>
  </si>
  <si>
    <t>项目位置</t>
  </si>
  <si>
    <t>项目名称</t>
  </si>
  <si>
    <t>建设类型</t>
  </si>
  <si>
    <r>
      <rPr>
        <b/>
        <sz val="11"/>
        <color rgb="FF000000"/>
        <rFont val="SimSun"/>
        <charset val="134"/>
      </rPr>
      <t>项目</t>
    </r>
    <r>
      <rPr>
        <sz val="10"/>
        <rFont val="宋体"/>
        <charset val="134"/>
      </rPr>
      <t xml:space="preserve">
</t>
    </r>
    <r>
      <rPr>
        <b/>
        <sz val="11"/>
        <color rgb="FF000000"/>
        <rFont val="SimSun"/>
        <charset val="134"/>
      </rPr>
      <t>类型</t>
    </r>
  </si>
  <si>
    <t>承办企业</t>
  </si>
  <si>
    <t>建设内容</t>
  </si>
  <si>
    <t>建设周期</t>
  </si>
  <si>
    <t>实现功能</t>
  </si>
  <si>
    <r>
      <rPr>
        <b/>
        <sz val="11"/>
        <color rgb="FF000000"/>
        <rFont val="SimSun"/>
        <charset val="134"/>
      </rPr>
      <t>拟总投资</t>
    </r>
    <r>
      <rPr>
        <sz val="10"/>
        <rFont val="宋体"/>
        <charset val="134"/>
      </rPr>
      <t xml:space="preserve">
</t>
    </r>
    <r>
      <rPr>
        <b/>
        <sz val="11"/>
        <color rgb="FF000000"/>
        <rFont val="SimSun"/>
        <charset val="134"/>
      </rPr>
      <t>额（万元）</t>
    </r>
  </si>
  <si>
    <r>
      <rPr>
        <b/>
        <sz val="11"/>
        <color rgb="FF000000"/>
        <rFont val="SimSun"/>
        <charset val="134"/>
      </rPr>
      <t>拟奖补</t>
    </r>
    <r>
      <rPr>
        <sz val="10"/>
        <rFont val="宋体"/>
        <charset val="134"/>
      </rPr>
      <t xml:space="preserve">
</t>
    </r>
    <r>
      <rPr>
        <b/>
        <sz val="11"/>
        <color rgb="FF000000"/>
        <rFont val="SimSun"/>
        <charset val="134"/>
      </rPr>
      <t>金额（万元）</t>
    </r>
  </si>
  <si>
    <t>区级验收核定金额</t>
  </si>
  <si>
    <t>市级验收情况</t>
  </si>
  <si>
    <t>市级验收核定金额</t>
  </si>
  <si>
    <t>市级核减部分金额</t>
  </si>
  <si>
    <t>调整奖补金额</t>
  </si>
  <si>
    <t>实际符合奖励的总投资</t>
  </si>
  <si>
    <t>拟奖补金额</t>
  </si>
  <si>
    <t>核减原因</t>
  </si>
  <si>
    <t>现场核查时间</t>
  </si>
  <si>
    <t>县级是否验收</t>
  </si>
  <si>
    <t>是否具备市级验收的条件</t>
  </si>
  <si>
    <t>资料进度</t>
  </si>
  <si>
    <t>备注</t>
  </si>
  <si>
    <t>负责人</t>
  </si>
  <si>
    <t>章贡区
(赣州经开区)</t>
  </si>
  <si>
    <t>赣州经济技术开发区新蟠龙生活广场</t>
  </si>
  <si>
    <t>新建</t>
  </si>
  <si>
    <t>乡镇商贸中心</t>
  </si>
  <si>
    <t>赣州世康物业管理有限公司</t>
  </si>
  <si>
    <t>新蟠龙农贸市场7050.33平米、商业946.82平米、配套管理用房1025.92平米、物业管理用房120.21平米、消防控制室36.68 平米公厕75.31平米、公共区域275.07平米、地下停车场3327.13平米、架空层 283.85 平米，涵盖了农贸生鲜及商超、管理办公、生活后勤、农贸生鲜中转配送、农贸生鲜分拣配送、食品冷冻与配送等业务。</t>
  </si>
  <si>
    <t>2022.01-2023.06</t>
  </si>
  <si>
    <t>将原先分散的露天市场现集中商品流、信息流、配送流合而为一，一站式解决老百姓餐桌上所需要的柴米油盐生鲜等生活必需品、城乡配送、冷链仓储、金融结算、信息共享等现代消费需求，完善乡镇集贸市场建设消费体系。</t>
  </si>
  <si>
    <t>验收通过</t>
  </si>
  <si>
    <t>核减未取得发票的摊位制作费</t>
  </si>
  <si>
    <t>2024.1.3</t>
  </si>
  <si>
    <t>是</t>
  </si>
  <si>
    <t>资料已收齐，已胶装，已上交</t>
  </si>
  <si>
    <t>南康区</t>
  </si>
  <si>
    <t>南康区镜坝镇商贸中心（惠多多购物超市）</t>
  </si>
  <si>
    <t>南康区惠多多超市</t>
  </si>
  <si>
    <t>该项目购买了计算机网络系统设备；监控设备；办公设施；货架；广告安装及制作；制冷设备等</t>
  </si>
  <si>
    <t>2023.09-2023.12</t>
  </si>
  <si>
    <t>通过建设能够提升惠多多超市购物环境，加快南康区镜坝镇联民村大坑安置点的商业体系建设，结束镜坝镇联民村大坑安置点无大型超市的历史，方便老百姓交易，提升乡镇消费水平，激发消费潜力，有利于促进就业，带动其他产业。</t>
  </si>
  <si>
    <t>2024.1.10</t>
  </si>
  <si>
    <t>杨晓松，郑夏清</t>
  </si>
  <si>
    <t>赣县区</t>
  </si>
  <si>
    <t>田村镇商贸中心</t>
  </si>
  <si>
    <t>赣州市益都商贸有限公司</t>
  </si>
  <si>
    <t>购买货架、收银系统软硬件、空调、办公设备、冷藏设备、消防设施、照明设备等。</t>
  </si>
  <si>
    <t>2023.01-2023.12</t>
  </si>
  <si>
    <t>1.提供多种生活服务，满足居民日常实用型消费；
2.提供小家电、服装、鞋帽、家纺等商品销售；
3.提供电话预定、大宗团购、送货上门等服务；
4.向田村镇及周边进行辐射，提供商品配送服务。</t>
  </si>
  <si>
    <t>2024.1.4</t>
  </si>
  <si>
    <t>阳埠乡农产品产地集配中心建设项目</t>
  </si>
  <si>
    <t>农产品上行商品化处理设施</t>
  </si>
  <si>
    <t>赣州亮金腐竹专业合作社</t>
  </si>
  <si>
    <t>叉车、保鲜膜套装机、周转筐、办公物品等</t>
  </si>
  <si>
    <t>2022.01-2023.12</t>
  </si>
  <si>
    <t>1.提供脐橙等农产品产地清洗、初加工、质检、分级、包装、仓储(冷藏及通风储藏)、物流等功能；
2.实现脐橙等农产品统配统送及跨区配送，能与县级物流配送中心的统筹衔接；
3.实现能够完成脐橙产业全链接生产、储存、运输、销售等功能；
4.实现脐橙等农产品自动化加工功能；
5.实现脐橙等农产品电商展示、直播销售功能。</t>
  </si>
  <si>
    <t>2024.1.19</t>
  </si>
  <si>
    <t>南塘镇食用菌保鲜冷库存储中心建设项目</t>
  </si>
  <si>
    <t>江西一粒红尘农业发展有限公司</t>
  </si>
  <si>
    <t>保鲜冷库建设、添置周转筐等</t>
  </si>
  <si>
    <t>为赣县南塘镇全镇食用菌种植户提供食用菌鲜菇保鲜、半成品食用菌保鲜、成品食用菌冷藏存储服务，延长食用菌的保鲜时间，产品错峰上市，避免食用菌价格走低，为南塘镇食用菌农户创收致富服务。</t>
  </si>
  <si>
    <t>江口镇商贸中心建设项目</t>
  </si>
  <si>
    <t>赣州好多家商贸有限公司</t>
  </si>
  <si>
    <t>1.收银系统软硬件、办公设备购置；
2.监控设备购置；
3.冷藏设备购置；
4.货架、货车购置；
5.照明设备购置；
6.空调设备购置；
7.室内装修。</t>
  </si>
  <si>
    <t>1.提供各种生活服务，满足居民日常实用型消费；
2.提供小家电、服装、鞋帽、家纺等商品销售；
3.提供电话预定和大宗团购等服务；
4.向江口镇及周边进行辐射，提供商品配送服务；
5.提供儿童娱乐服务；
6.提供快递收发服务、农产品收购上线、电商综合服务中心服务、村级配送等。</t>
  </si>
  <si>
    <t>韩坊镇供销e家商贸中心建设项目</t>
  </si>
  <si>
    <t>改造</t>
  </si>
  <si>
    <t>赣县区鑫叶超市</t>
  </si>
  <si>
    <t>包括购买货架、收银系统软硬件、空调、监控、冷藏设备、照明设备、运输车辆等</t>
  </si>
  <si>
    <t>1.提供各种生活服务，满足居民日常实用型消费；
2.提供小家电、服装、鞋帽、家纺等商品销售；
3.提供电话预定和大宗团购等服务；
4.向赣州赣县区韩坊镇及周边进行辐射，提供商品配送服务。</t>
  </si>
  <si>
    <t>上犹县</t>
  </si>
  <si>
    <t>水岩乡商贸中心</t>
  </si>
  <si>
    <t>赣州福旺贸易有限公司</t>
  </si>
  <si>
    <t>水岩乡商贸中心内的万家欢喜超市进行提升改造，更新或增设货架、收银系统软硬件、冷藏设备、监控设备等</t>
  </si>
  <si>
    <t>2023.03-2023.12</t>
  </si>
  <si>
    <t>1.优化超市购物环境，提升消费便利性；
2.提供包括果蔬肉蛋奶、食品、日用百货等商品零售，满足乡镇居民日常、实用型消费；
3.提供小家电、服装、鞋帽、家纺等商品销售；
4.提供电话预定，大宗团购、送货上门等相关服务，为镇岗乡及周边个人和单位提供食材和宴会酒席用品等；
5.配合周边餐饮、医药、服装等各类业态组成上犹县水岩乡商贸中心。</t>
  </si>
  <si>
    <t>2024.1.6</t>
  </si>
  <si>
    <t>傅桂玲、陈羽佳</t>
  </si>
  <si>
    <t>油石乡商贸中心</t>
  </si>
  <si>
    <t>对油石乡商贸中心内的万家欢喜超市进行提升改造，包括更新和增设货架、电脑、收银系统软硬件、冷藏设备、空调、照明设备等</t>
  </si>
  <si>
    <t>1.提供各种生活服务，满足居民日常实用型消费；
2.提供小家电、服装、鞋帽、家纺等商品销售；
3.提供电话预定和大宗团购等服务；
4.向油石乡及周边进行辐射，提供商品配送服务。</t>
  </si>
  <si>
    <t>崇义县</t>
  </si>
  <si>
    <t>关田镇商贸中心</t>
  </si>
  <si>
    <t>崇义县国盛公司</t>
  </si>
  <si>
    <t>新建关田镇农产品销售中心，划行归市、统一规划、设施配套；科学设计规划布局，实行干湿分离、生熟分开、相互依托</t>
  </si>
  <si>
    <t>建设提升当地商贸环境，以关田圩街为中心，打造农产品销售中心,辐射带动周边商业发展。</t>
  </si>
  <si>
    <t>核减税额及未经工程结算报告确定的商品混凝土投资额</t>
  </si>
  <si>
    <t>定南县</t>
  </si>
  <si>
    <t>天九镇商贸城农贸市场升级改造</t>
  </si>
  <si>
    <t>定南县天九镇人民政府</t>
  </si>
  <si>
    <t>新建农贸市场A B两栋及周围沥青路面、店招等</t>
  </si>
  <si>
    <t>2022.07-2023.12</t>
  </si>
  <si>
    <t>通过改造极大提升了农贸市场消费环境， 补齐了县域商业基础设施短板，改善优化了县域消费渠道，提高了县域生活服务供给质量</t>
  </si>
  <si>
    <t>核减未看到金属扶手、栏杆、栏板3,800.00元</t>
  </si>
  <si>
    <t>2024.1.23</t>
  </si>
  <si>
    <t>杨涓、周东红</t>
  </si>
  <si>
    <t>宁都县</t>
  </si>
  <si>
    <t>宁都县黄石镇商贸中心</t>
  </si>
  <si>
    <t>宁都县黄石镇万客隆购物广场</t>
  </si>
  <si>
    <t>新建冷库、采购收银系统及小程序(包括收银机、收银台、收银系统、小程序开发),货架、电脑、打印机、电子秤)。</t>
  </si>
  <si>
    <t>2022.10-2023.01</t>
  </si>
  <si>
    <t>提供包括果蔬肉蛋奶、食品、日用百货等商品零售、发展丰富乡镇居民日常消费购物和休闲娱乐体验。</t>
  </si>
  <si>
    <t>验收不通过</t>
  </si>
  <si>
    <t>县级验收不合格</t>
  </si>
  <si>
    <t>否</t>
  </si>
  <si>
    <t>于都县</t>
  </si>
  <si>
    <t>罗坳乡商贸中心</t>
  </si>
  <si>
    <t>于都喜晨源商贸有限公司</t>
  </si>
  <si>
    <t>本项目建设改造更新内容包括室内装修、空调冷链、货架、监控电子设备等。</t>
  </si>
  <si>
    <t>2023.11-2023.12</t>
  </si>
  <si>
    <t>该项目改造1800平方米，将成为于都县罗坳镇以农村社区综合服务为中心的大型超市，服务罗坳镇半径5公里，服务消费人口2.5万人。此超市的提升改造是出于方便群众，激发农村消费活力角度出发，坚持企业为主、政府参与共同收益的理念。</t>
  </si>
  <si>
    <t>核减未见对应的实物，及工程结算报告确定金额与企业自报装修工程投资额差额的部分</t>
  </si>
  <si>
    <t>2024.1.5、2024.2.6</t>
  </si>
  <si>
    <t>寻乌县</t>
  </si>
  <si>
    <t>三标乡鹰嘴桃农产品仓储保鲜冷链仓库</t>
  </si>
  <si>
    <t>寻乌县寻源农业发展有限公司</t>
  </si>
  <si>
    <t>1.鹰桃分选检测设备；
2.办公室及展厅装修和用品购置</t>
  </si>
  <si>
    <t>2023.05-2023.12</t>
  </si>
  <si>
    <t>项目延长了鹰桃销售时间保证了果品质量，扩大了销售渠道，形成线上线下多渠道多元化销售，带动果品销售价格增长、让群众种植收入增长:推动寻乌鹰唠桃品牌建设</t>
  </si>
  <si>
    <t>澄江镇商贸中心</t>
  </si>
  <si>
    <t>赣州览涛置地有限公司</t>
  </si>
  <si>
    <t>由新建的1#-9#楼及道路、绿化、水电等配套设施设备组成澄江镇商贸中心，其中1#楼为农贸市场。</t>
  </si>
  <si>
    <t>新建的商贸中心集商业、文化、教育、休闲于一体，业态包含了农资、副食、活禽、五金、家电、汽修、休闲、家具、药店、家居百货、渔具、粮油、果业、茶行、母婴、美容美发、餐饮、快递等。满足群众实用消费和一般生活服务需求、日用消费品零售、餐饮、家电家居服饰，农产品收购，休闲娱乐，生活服务等全方面消费需要。</t>
  </si>
  <si>
    <t>核减结算中无法对应的现场搅拌混凝土调整费46,370.19元</t>
  </si>
  <si>
    <t>合计</t>
  </si>
  <si>
    <t/>
  </si>
  <si>
    <t>情况说明：本次第二批共验收15个项目，其中：验收通过14个，未通过1个,核定验收通过项目总投资金额为2852.84万元，拟奖补金额766.37万元。</t>
  </si>
  <si>
    <t>时间：2024年3月29日</t>
  </si>
  <si>
    <t>计数</t>
  </si>
  <si>
    <t>占比</t>
  </si>
  <si>
    <t>人员</t>
  </si>
  <si>
    <t>张力</t>
  </si>
  <si>
    <t>张力 汇总</t>
  </si>
  <si>
    <t>杨师、郑夏清</t>
  </si>
  <si>
    <t>龙南市</t>
  </si>
  <si>
    <t>全南县</t>
  </si>
  <si>
    <t>信丰县</t>
  </si>
  <si>
    <t>杨师、郑夏清 汇总</t>
  </si>
  <si>
    <t>安远县</t>
  </si>
  <si>
    <t>兴国县</t>
  </si>
  <si>
    <t>杨涓、周东红 汇总</t>
  </si>
  <si>
    <t>王小凤、李茹妃、黄欢</t>
  </si>
  <si>
    <t>王小凤、李茹妃 汇总</t>
  </si>
  <si>
    <t>章贡区</t>
  </si>
  <si>
    <t>赖礼英、刘显娟</t>
  </si>
  <si>
    <t>章贡区(赣州
经开区)</t>
  </si>
  <si>
    <t>章贡区(蓉江
新区)</t>
  </si>
  <si>
    <t>赣州经开区</t>
  </si>
  <si>
    <t>赖礼英、刘显娟 汇总</t>
  </si>
  <si>
    <t>会昌县</t>
  </si>
  <si>
    <t>傅桂林、陈羽佳</t>
  </si>
  <si>
    <t>大余县</t>
  </si>
  <si>
    <t>瑞金市</t>
  </si>
  <si>
    <t>傅桂林、陈羽佳 汇总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</si>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</sst>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#,##0.00_ "/>
  </numFmts>
  <fonts count="34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  <font>
      <b/>
      <sz val="18"/>
      <color rgb="FF000000"/>
      <name val="宋体"/>
      <charset val="134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rgb="FF000000"/>
      <name val="SimSun"/>
      <charset val="134"/>
    </font>
    <font>
      <sz val="11"/>
      <color rgb="FF000000"/>
      <name val="Arial"/>
      <charset val="134"/>
    </font>
    <font>
      <sz val="11"/>
      <color rgb="FF000000"/>
      <name val="default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77" fontId="3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7" fontId="11" fillId="0" borderId="1" xfId="0" applyNumberFormat="1" applyFont="1" applyFill="1" applyBorder="1" applyAlignment="1" applyProtection="1">
      <alignment horizontal="right" vertical="center" wrapText="1"/>
    </xf>
    <xf numFmtId="177" fontId="10" fillId="0" borderId="2" xfId="0" applyNumberFormat="1" applyFont="1" applyFill="1" applyBorder="1" applyAlignment="1" applyProtection="1">
      <alignment horizontal="right" vertical="center" wrapText="1"/>
    </xf>
    <xf numFmtId="177" fontId="11" fillId="0" borderId="2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77" fontId="8" fillId="3" borderId="0" xfId="0" applyNumberFormat="1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11" fillId="0" borderId="1" xfId="0" applyFont="1" applyFill="1" applyBorder="1" applyProtection="1">
      <alignment vertical="center"/>
    </xf>
    <xf numFmtId="177" fontId="11" fillId="0" borderId="1" xfId="0" applyNumberFormat="1" applyFont="1" applyFill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Protection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Protection="1">
      <alignment vertical="center"/>
    </xf>
    <xf numFmtId="177" fontId="11" fillId="0" borderId="2" xfId="0" applyNumberFormat="1" applyFont="1" applyFill="1" applyBorder="1" applyProtection="1">
      <alignment vertical="center"/>
    </xf>
    <xf numFmtId="0" fontId="11" fillId="0" borderId="2" xfId="0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Protection="1">
      <alignment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3" fillId="2" borderId="0" xfId="0" applyFont="1" applyFill="1">
      <alignment vertical="center"/>
    </xf>
    <xf numFmtId="177" fontId="3" fillId="2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25"/>
  <sheetViews>
    <sheetView tabSelected="1" view="pageBreakPreview" zoomScale="85" zoomScaleNormal="70" workbookViewId="0">
      <pane xSplit="3" ySplit="3" topLeftCell="D4" activePane="bottomRight" state="frozen"/>
      <selection/>
      <selection pane="topRight"/>
      <selection pane="bottomLeft"/>
      <selection pane="bottomRight" activeCell="G24" sqref="G24"/>
    </sheetView>
  </sheetViews>
  <sheetFormatPr defaultColWidth="9" defaultRowHeight="15.6" customHeight="1"/>
  <cols>
    <col min="1" max="1" width="4.66666666666667" style="10" customWidth="1"/>
    <col min="2" max="2" width="11.6166666666667" style="11" customWidth="1"/>
    <col min="3" max="3" width="21.1666666666667" style="10" customWidth="1"/>
    <col min="4" max="4" width="9.66666666666667" style="11" customWidth="1"/>
    <col min="5" max="5" width="11.9083333333333" style="11" customWidth="1"/>
    <col min="6" max="6" width="26.175" style="12" customWidth="1"/>
    <col min="7" max="7" width="36.1666666666667" style="12" customWidth="1"/>
    <col min="8" max="8" width="19.5" style="10" customWidth="1"/>
    <col min="9" max="9" width="58.8333333333333" style="11" customWidth="1"/>
    <col min="10" max="10" width="11.5" style="13" hidden="1" customWidth="1"/>
    <col min="11" max="11" width="10.3333333333333" style="13" hidden="1" customWidth="1"/>
    <col min="12" max="12" width="10.6666666666667" style="13" hidden="1" customWidth="1"/>
    <col min="13" max="13" width="12.9166666666667" style="10" customWidth="1"/>
    <col min="14" max="14" width="10.6666666666667" style="13" customWidth="1"/>
    <col min="15" max="15" width="8.66666666666667" style="13" hidden="1" customWidth="1"/>
    <col min="16" max="16" width="11.5" style="13" hidden="1" customWidth="1"/>
    <col min="17" max="17" width="11.5" style="11" hidden="1" customWidth="1"/>
    <col min="18" max="18" width="10.6666666666667" style="11" customWidth="1"/>
    <col min="19" max="19" width="14.5" style="11" hidden="1" customWidth="1"/>
    <col min="20" max="20" width="9" style="11" hidden="1" customWidth="1"/>
    <col min="21" max="21" width="9.83333333333333" style="14" hidden="1" customWidth="1"/>
    <col min="22" max="22" width="9" style="11" hidden="1" customWidth="1"/>
    <col min="23" max="23" width="14.3333333333333" style="14" hidden="1" customWidth="1"/>
    <col min="24" max="24" width="30.6666666666667" style="14" hidden="1" customWidth="1"/>
    <col min="25" max="25" width="10" style="7" hidden="1"/>
    <col min="26" max="26" width="9" style="15" hidden="1" customWidth="1"/>
    <col min="27" max="27" width="9" style="7" hidden="1" customWidth="1"/>
    <col min="28" max="40" width="9" style="7"/>
    <col min="41" max="16384" width="9" style="9"/>
  </cols>
  <sheetData>
    <row r="1" s="5" customFormat="1" ht="34" customHeight="1" spans="1:40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41"/>
      <c r="T1" s="41"/>
      <c r="U1" s="41"/>
      <c r="V1" s="41"/>
      <c r="W1" s="41"/>
      <c r="X1" s="41"/>
      <c r="Y1" s="58"/>
      <c r="Z1" s="59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customHeight="1" spans="1:24">
      <c r="A2" s="17"/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  <c r="M2" s="18"/>
      <c r="N2" s="32" t="s">
        <v>1</v>
      </c>
      <c r="O2" s="17"/>
      <c r="P2" s="17"/>
      <c r="Q2" s="17"/>
      <c r="R2" s="17"/>
      <c r="S2" s="17"/>
      <c r="T2" s="17"/>
      <c r="U2" s="17"/>
      <c r="V2" s="17"/>
      <c r="W2" s="17"/>
      <c r="X2" s="17"/>
    </row>
    <row r="3" s="6" customFormat="1" ht="58" customHeight="1" spans="1:2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33" t="s">
        <v>11</v>
      </c>
      <c r="K3" s="33" t="s">
        <v>12</v>
      </c>
      <c r="L3" s="33" t="s">
        <v>13</v>
      </c>
      <c r="M3" s="19" t="s">
        <v>14</v>
      </c>
      <c r="N3" s="33" t="s">
        <v>15</v>
      </c>
      <c r="O3" s="33" t="s">
        <v>16</v>
      </c>
      <c r="P3" s="33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6" t="s">
        <v>26</v>
      </c>
      <c r="Z3" s="60"/>
    </row>
    <row r="4" s="7" customFormat="1" ht="117" customHeight="1" spans="1:27">
      <c r="A4" s="20">
        <v>1</v>
      </c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31</v>
      </c>
      <c r="G4" s="22" t="s">
        <v>32</v>
      </c>
      <c r="H4" s="21" t="s">
        <v>33</v>
      </c>
      <c r="I4" s="22" t="s">
        <v>34</v>
      </c>
      <c r="J4" s="34">
        <v>7578</v>
      </c>
      <c r="K4" s="34">
        <v>100</v>
      </c>
      <c r="L4" s="35">
        <v>622.4</v>
      </c>
      <c r="M4" s="20" t="s">
        <v>35</v>
      </c>
      <c r="N4" s="35">
        <v>620.92</v>
      </c>
      <c r="O4" s="35">
        <v>1.48</v>
      </c>
      <c r="P4" s="35"/>
      <c r="Q4" s="42"/>
      <c r="R4" s="43">
        <v>100</v>
      </c>
      <c r="S4" s="44" t="s">
        <v>36</v>
      </c>
      <c r="T4" s="42" t="s">
        <v>37</v>
      </c>
      <c r="U4" s="45" t="s">
        <v>38</v>
      </c>
      <c r="V4" s="46" t="s">
        <v>38</v>
      </c>
      <c r="W4" s="47" t="s">
        <v>39</v>
      </c>
      <c r="X4" s="47"/>
      <c r="Z4" s="15">
        <f t="shared" ref="Z4:Z19" si="0">N4*0.3</f>
        <v>186.276</v>
      </c>
      <c r="AA4" s="7">
        <f t="shared" ref="AA4:AA19" si="1">R4-Z4</f>
        <v>-86.276</v>
      </c>
    </row>
    <row r="5" s="7" customFormat="1" ht="71" customHeight="1" spans="1:27">
      <c r="A5" s="20">
        <v>2</v>
      </c>
      <c r="B5" s="21" t="s">
        <v>40</v>
      </c>
      <c r="C5" s="21" t="s">
        <v>41</v>
      </c>
      <c r="D5" s="21" t="s">
        <v>29</v>
      </c>
      <c r="E5" s="21" t="s">
        <v>30</v>
      </c>
      <c r="F5" s="21" t="s">
        <v>42</v>
      </c>
      <c r="G5" s="22" t="s">
        <v>43</v>
      </c>
      <c r="H5" s="21" t="s">
        <v>44</v>
      </c>
      <c r="I5" s="22" t="s">
        <v>45</v>
      </c>
      <c r="J5" s="34">
        <v>240</v>
      </c>
      <c r="K5" s="34">
        <v>72</v>
      </c>
      <c r="L5" s="35">
        <v>141.77</v>
      </c>
      <c r="M5" s="20" t="s">
        <v>35</v>
      </c>
      <c r="N5" s="35">
        <v>141.77</v>
      </c>
      <c r="O5" s="35"/>
      <c r="P5" s="35"/>
      <c r="Q5" s="42"/>
      <c r="R5" s="43">
        <f>N5*0.3</f>
        <v>42.531</v>
      </c>
      <c r="S5" s="44"/>
      <c r="T5" s="42" t="s">
        <v>46</v>
      </c>
      <c r="U5" s="45" t="s">
        <v>38</v>
      </c>
      <c r="V5" s="46" t="s">
        <v>38</v>
      </c>
      <c r="W5" s="47" t="s">
        <v>39</v>
      </c>
      <c r="X5" s="47"/>
      <c r="Y5" s="8" t="s">
        <v>47</v>
      </c>
      <c r="Z5" s="15">
        <f t="shared" si="0"/>
        <v>42.531</v>
      </c>
      <c r="AA5" s="15">
        <f t="shared" si="1"/>
        <v>0</v>
      </c>
    </row>
    <row r="6" s="7" customFormat="1" ht="96.1" customHeight="1" spans="1:27">
      <c r="A6" s="20">
        <v>3</v>
      </c>
      <c r="B6" s="23" t="s">
        <v>48</v>
      </c>
      <c r="C6" s="23" t="s">
        <v>49</v>
      </c>
      <c r="D6" s="23" t="s">
        <v>29</v>
      </c>
      <c r="E6" s="23" t="s">
        <v>30</v>
      </c>
      <c r="F6" s="23" t="s">
        <v>50</v>
      </c>
      <c r="G6" s="24" t="s">
        <v>51</v>
      </c>
      <c r="H6" s="23" t="s">
        <v>52</v>
      </c>
      <c r="I6" s="24" t="s">
        <v>53</v>
      </c>
      <c r="J6" s="36">
        <v>800</v>
      </c>
      <c r="K6" s="36">
        <v>100</v>
      </c>
      <c r="L6" s="37">
        <v>294.9</v>
      </c>
      <c r="M6" s="20" t="s">
        <v>35</v>
      </c>
      <c r="N6" s="37">
        <v>294.9</v>
      </c>
      <c r="O6" s="37"/>
      <c r="P6" s="37"/>
      <c r="Q6" s="48"/>
      <c r="R6" s="49">
        <f>N6*0.3</f>
        <v>88.47</v>
      </c>
      <c r="S6" s="50"/>
      <c r="T6" s="48" t="s">
        <v>54</v>
      </c>
      <c r="U6" s="45" t="s">
        <v>38</v>
      </c>
      <c r="V6" s="46" t="s">
        <v>38</v>
      </c>
      <c r="W6" s="47" t="s">
        <v>39</v>
      </c>
      <c r="X6" s="47"/>
      <c r="Z6" s="15">
        <f t="shared" si="0"/>
        <v>88.47</v>
      </c>
      <c r="AA6" s="15">
        <f t="shared" si="1"/>
        <v>0</v>
      </c>
    </row>
    <row r="7" s="7" customFormat="1" ht="114" customHeight="1" spans="1:27">
      <c r="A7" s="20">
        <v>4</v>
      </c>
      <c r="B7" s="21" t="s">
        <v>48</v>
      </c>
      <c r="C7" s="21" t="s">
        <v>55</v>
      </c>
      <c r="D7" s="21" t="s">
        <v>29</v>
      </c>
      <c r="E7" s="21" t="s">
        <v>56</v>
      </c>
      <c r="F7" s="21" t="s">
        <v>57</v>
      </c>
      <c r="G7" s="22" t="s">
        <v>58</v>
      </c>
      <c r="H7" s="21" t="s">
        <v>59</v>
      </c>
      <c r="I7" s="22" t="s">
        <v>60</v>
      </c>
      <c r="J7" s="34">
        <v>500</v>
      </c>
      <c r="K7" s="34">
        <v>150</v>
      </c>
      <c r="L7" s="35">
        <v>102.86</v>
      </c>
      <c r="M7" s="20" t="s">
        <v>35</v>
      </c>
      <c r="N7" s="35">
        <v>102.86</v>
      </c>
      <c r="O7" s="35"/>
      <c r="P7" s="35"/>
      <c r="Q7" s="42"/>
      <c r="R7" s="43">
        <v>30.86</v>
      </c>
      <c r="S7" s="51"/>
      <c r="T7" s="42" t="s">
        <v>61</v>
      </c>
      <c r="U7" s="45" t="s">
        <v>38</v>
      </c>
      <c r="V7" s="46" t="s">
        <v>38</v>
      </c>
      <c r="W7" s="47" t="s">
        <v>39</v>
      </c>
      <c r="X7" s="47"/>
      <c r="Z7" s="15">
        <f t="shared" si="0"/>
        <v>30.858</v>
      </c>
      <c r="AA7" s="15">
        <f t="shared" si="1"/>
        <v>0.00200000000000244</v>
      </c>
    </row>
    <row r="8" s="7" customFormat="1" ht="77" customHeight="1" spans="1:27">
      <c r="A8" s="20">
        <v>5</v>
      </c>
      <c r="B8" s="21" t="s">
        <v>48</v>
      </c>
      <c r="C8" s="21" t="s">
        <v>62</v>
      </c>
      <c r="D8" s="21" t="s">
        <v>29</v>
      </c>
      <c r="E8" s="21" t="s">
        <v>56</v>
      </c>
      <c r="F8" s="21" t="s">
        <v>63</v>
      </c>
      <c r="G8" s="22" t="s">
        <v>64</v>
      </c>
      <c r="H8" s="21" t="s">
        <v>52</v>
      </c>
      <c r="I8" s="22" t="s">
        <v>65</v>
      </c>
      <c r="J8" s="34">
        <v>291</v>
      </c>
      <c r="K8" s="34">
        <v>87.3</v>
      </c>
      <c r="L8" s="35">
        <v>195.44</v>
      </c>
      <c r="M8" s="20" t="s">
        <v>35</v>
      </c>
      <c r="N8" s="35">
        <v>195.44</v>
      </c>
      <c r="O8" s="35"/>
      <c r="P8" s="35"/>
      <c r="Q8" s="42"/>
      <c r="R8" s="43">
        <v>58.63</v>
      </c>
      <c r="S8" s="44"/>
      <c r="T8" s="42" t="s">
        <v>54</v>
      </c>
      <c r="U8" s="45" t="s">
        <v>38</v>
      </c>
      <c r="V8" s="52" t="s">
        <v>38</v>
      </c>
      <c r="W8" s="47" t="s">
        <v>39</v>
      </c>
      <c r="X8" s="47"/>
      <c r="Z8" s="15">
        <f t="shared" si="0"/>
        <v>58.632</v>
      </c>
      <c r="AA8" s="15">
        <f t="shared" si="1"/>
        <v>-0.00199999999999534</v>
      </c>
    </row>
    <row r="9" s="7" customFormat="1" ht="107" customHeight="1" spans="1:27">
      <c r="A9" s="20">
        <v>6</v>
      </c>
      <c r="B9" s="21" t="s">
        <v>48</v>
      </c>
      <c r="C9" s="21" t="s">
        <v>66</v>
      </c>
      <c r="D9" s="21" t="s">
        <v>29</v>
      </c>
      <c r="E9" s="21" t="s">
        <v>30</v>
      </c>
      <c r="F9" s="21" t="s">
        <v>67</v>
      </c>
      <c r="G9" s="22" t="s">
        <v>68</v>
      </c>
      <c r="H9" s="21" t="s">
        <v>59</v>
      </c>
      <c r="I9" s="22" t="s">
        <v>69</v>
      </c>
      <c r="J9" s="34">
        <v>186</v>
      </c>
      <c r="K9" s="34">
        <v>55.8</v>
      </c>
      <c r="L9" s="35">
        <v>245.69</v>
      </c>
      <c r="M9" s="20" t="s">
        <v>35</v>
      </c>
      <c r="N9" s="35">
        <v>245.69</v>
      </c>
      <c r="O9" s="35"/>
      <c r="P9" s="35"/>
      <c r="Q9" s="42"/>
      <c r="R9" s="43">
        <v>73.7</v>
      </c>
      <c r="S9" s="44"/>
      <c r="T9" s="42" t="s">
        <v>54</v>
      </c>
      <c r="U9" s="45" t="s">
        <v>38</v>
      </c>
      <c r="V9" s="52" t="s">
        <v>38</v>
      </c>
      <c r="W9" s="47" t="s">
        <v>39</v>
      </c>
      <c r="X9" s="47"/>
      <c r="Z9" s="15">
        <f t="shared" si="0"/>
        <v>73.707</v>
      </c>
      <c r="AA9" s="15">
        <f t="shared" si="1"/>
        <v>-0.00699999999999079</v>
      </c>
    </row>
    <row r="10" s="7" customFormat="1" ht="84" customHeight="1" spans="1:27">
      <c r="A10" s="20">
        <v>7</v>
      </c>
      <c r="B10" s="21" t="s">
        <v>48</v>
      </c>
      <c r="C10" s="21" t="s">
        <v>70</v>
      </c>
      <c r="D10" s="21" t="s">
        <v>71</v>
      </c>
      <c r="E10" s="21" t="s">
        <v>30</v>
      </c>
      <c r="F10" s="21" t="s">
        <v>72</v>
      </c>
      <c r="G10" s="22" t="s">
        <v>73</v>
      </c>
      <c r="H10" s="21" t="s">
        <v>52</v>
      </c>
      <c r="I10" s="22" t="s">
        <v>74</v>
      </c>
      <c r="J10" s="34">
        <v>120</v>
      </c>
      <c r="K10" s="34">
        <v>36</v>
      </c>
      <c r="L10" s="35">
        <v>87.82</v>
      </c>
      <c r="M10" s="20" t="s">
        <v>35</v>
      </c>
      <c r="N10" s="35">
        <v>87.82</v>
      </c>
      <c r="O10" s="35"/>
      <c r="P10" s="35"/>
      <c r="Q10" s="42"/>
      <c r="R10" s="43">
        <v>26.34</v>
      </c>
      <c r="S10" s="53"/>
      <c r="T10" s="42" t="s">
        <v>61</v>
      </c>
      <c r="U10" s="45" t="s">
        <v>38</v>
      </c>
      <c r="V10" s="52" t="s">
        <v>38</v>
      </c>
      <c r="W10" s="47" t="s">
        <v>39</v>
      </c>
      <c r="X10" s="47"/>
      <c r="Z10" s="15">
        <f t="shared" si="0"/>
        <v>26.346</v>
      </c>
      <c r="AA10" s="15">
        <f t="shared" si="1"/>
        <v>-0.00599999999999667</v>
      </c>
    </row>
    <row r="11" s="7" customFormat="1" ht="116" customHeight="1" spans="1:27">
      <c r="A11" s="20">
        <v>8</v>
      </c>
      <c r="B11" s="21" t="s">
        <v>75</v>
      </c>
      <c r="C11" s="21" t="s">
        <v>76</v>
      </c>
      <c r="D11" s="21" t="s">
        <v>71</v>
      </c>
      <c r="E11" s="21" t="s">
        <v>30</v>
      </c>
      <c r="F11" s="21" t="s">
        <v>77</v>
      </c>
      <c r="G11" s="22" t="s">
        <v>78</v>
      </c>
      <c r="H11" s="21" t="s">
        <v>79</v>
      </c>
      <c r="I11" s="22" t="s">
        <v>80</v>
      </c>
      <c r="J11" s="34">
        <v>40</v>
      </c>
      <c r="K11" s="34">
        <v>12</v>
      </c>
      <c r="L11" s="35">
        <v>40.4</v>
      </c>
      <c r="M11" s="20" t="s">
        <v>35</v>
      </c>
      <c r="N11" s="35">
        <v>40.4</v>
      </c>
      <c r="O11" s="35"/>
      <c r="P11" s="35"/>
      <c r="Q11" s="42"/>
      <c r="R11" s="43">
        <f>N11*0.3</f>
        <v>12.12</v>
      </c>
      <c r="S11" s="44"/>
      <c r="T11" s="42" t="s">
        <v>81</v>
      </c>
      <c r="U11" s="47" t="s">
        <v>38</v>
      </c>
      <c r="V11" s="52" t="s">
        <v>38</v>
      </c>
      <c r="W11" s="47" t="s">
        <v>39</v>
      </c>
      <c r="X11" s="47"/>
      <c r="Y11" s="8" t="s">
        <v>82</v>
      </c>
      <c r="Z11" s="15">
        <f t="shared" si="0"/>
        <v>12.12</v>
      </c>
      <c r="AA11" s="15">
        <f t="shared" si="1"/>
        <v>0</v>
      </c>
    </row>
    <row r="12" s="7" customFormat="1" ht="80.6" customHeight="1" spans="1:27">
      <c r="A12" s="20">
        <v>9</v>
      </c>
      <c r="B12" s="21" t="s">
        <v>75</v>
      </c>
      <c r="C12" s="21" t="s">
        <v>83</v>
      </c>
      <c r="D12" s="21" t="s">
        <v>71</v>
      </c>
      <c r="E12" s="21" t="s">
        <v>30</v>
      </c>
      <c r="F12" s="21" t="s">
        <v>77</v>
      </c>
      <c r="G12" s="22" t="s">
        <v>84</v>
      </c>
      <c r="H12" s="21" t="s">
        <v>52</v>
      </c>
      <c r="I12" s="22" t="s">
        <v>85</v>
      </c>
      <c r="J12" s="34">
        <v>70</v>
      </c>
      <c r="K12" s="34">
        <v>21</v>
      </c>
      <c r="L12" s="35">
        <v>75.3</v>
      </c>
      <c r="M12" s="20" t="s">
        <v>35</v>
      </c>
      <c r="N12" s="35">
        <v>75.3</v>
      </c>
      <c r="O12" s="35"/>
      <c r="P12" s="35"/>
      <c r="Q12" s="42"/>
      <c r="R12" s="43">
        <f>N12*0.3</f>
        <v>22.59</v>
      </c>
      <c r="S12" s="44"/>
      <c r="T12" s="42" t="s">
        <v>81</v>
      </c>
      <c r="U12" s="47" t="s">
        <v>38</v>
      </c>
      <c r="V12" s="52" t="s">
        <v>38</v>
      </c>
      <c r="W12" s="47" t="s">
        <v>39</v>
      </c>
      <c r="X12" s="47"/>
      <c r="Y12" s="8" t="s">
        <v>82</v>
      </c>
      <c r="Z12" s="15">
        <f t="shared" si="0"/>
        <v>22.59</v>
      </c>
      <c r="AA12" s="15">
        <f t="shared" si="1"/>
        <v>0</v>
      </c>
    </row>
    <row r="13" s="7" customFormat="1" ht="80" customHeight="1" spans="1:27">
      <c r="A13" s="20">
        <v>10</v>
      </c>
      <c r="B13" s="21" t="s">
        <v>86</v>
      </c>
      <c r="C13" s="21" t="s">
        <v>87</v>
      </c>
      <c r="D13" s="21" t="s">
        <v>29</v>
      </c>
      <c r="E13" s="21" t="s">
        <v>30</v>
      </c>
      <c r="F13" s="21" t="s">
        <v>88</v>
      </c>
      <c r="G13" s="22" t="s">
        <v>89</v>
      </c>
      <c r="H13" s="21" t="s">
        <v>52</v>
      </c>
      <c r="I13" s="22" t="s">
        <v>90</v>
      </c>
      <c r="J13" s="34">
        <v>914</v>
      </c>
      <c r="K13" s="34">
        <v>100</v>
      </c>
      <c r="L13" s="35">
        <v>228.84</v>
      </c>
      <c r="M13" s="20" t="s">
        <v>35</v>
      </c>
      <c r="N13" s="35">
        <v>187.52</v>
      </c>
      <c r="O13" s="35">
        <v>41.32</v>
      </c>
      <c r="P13" s="35"/>
      <c r="Q13" s="42"/>
      <c r="R13" s="43">
        <v>56.26</v>
      </c>
      <c r="S13" s="54" t="s">
        <v>91</v>
      </c>
      <c r="T13" s="42" t="s">
        <v>81</v>
      </c>
      <c r="U13" s="47" t="s">
        <v>38</v>
      </c>
      <c r="V13" s="52" t="s">
        <v>38</v>
      </c>
      <c r="W13" s="47" t="s">
        <v>39</v>
      </c>
      <c r="X13" s="47"/>
      <c r="Y13" s="8" t="s">
        <v>82</v>
      </c>
      <c r="Z13" s="15">
        <f t="shared" si="0"/>
        <v>56.256</v>
      </c>
      <c r="AA13" s="15">
        <f t="shared" si="1"/>
        <v>0.00399999999999778</v>
      </c>
    </row>
    <row r="14" s="8" customFormat="1" ht="85.75" customHeight="1" spans="1:27">
      <c r="A14" s="20">
        <v>11</v>
      </c>
      <c r="B14" s="21" t="s">
        <v>92</v>
      </c>
      <c r="C14" s="21" t="s">
        <v>93</v>
      </c>
      <c r="D14" s="21" t="s">
        <v>71</v>
      </c>
      <c r="E14" s="21" t="s">
        <v>30</v>
      </c>
      <c r="F14" s="21" t="s">
        <v>94</v>
      </c>
      <c r="G14" s="22" t="s">
        <v>95</v>
      </c>
      <c r="H14" s="21" t="s">
        <v>96</v>
      </c>
      <c r="I14" s="22" t="s">
        <v>97</v>
      </c>
      <c r="J14" s="34">
        <v>700</v>
      </c>
      <c r="K14" s="34">
        <v>100</v>
      </c>
      <c r="L14" s="35">
        <v>314.95</v>
      </c>
      <c r="M14" s="20" t="s">
        <v>35</v>
      </c>
      <c r="N14" s="35">
        <v>314.57</v>
      </c>
      <c r="O14" s="35">
        <f>L14-N14</f>
        <v>0.379999999999995</v>
      </c>
      <c r="P14" s="35"/>
      <c r="Q14" s="42"/>
      <c r="R14" s="43">
        <f>N14*0.3</f>
        <v>94.371</v>
      </c>
      <c r="S14" s="44" t="s">
        <v>98</v>
      </c>
      <c r="T14" s="42" t="s">
        <v>99</v>
      </c>
      <c r="U14" s="52" t="s">
        <v>38</v>
      </c>
      <c r="V14" s="52" t="s">
        <v>38</v>
      </c>
      <c r="W14" s="47" t="s">
        <v>39</v>
      </c>
      <c r="X14" s="55"/>
      <c r="Y14" s="11" t="s">
        <v>100</v>
      </c>
      <c r="Z14" s="15">
        <f t="shared" si="0"/>
        <v>94.371</v>
      </c>
      <c r="AA14" s="15">
        <f t="shared" si="1"/>
        <v>0</v>
      </c>
    </row>
    <row r="15" s="8" customFormat="1" ht="56" customHeight="1" spans="1:27">
      <c r="A15" s="20">
        <v>12</v>
      </c>
      <c r="B15" s="21" t="s">
        <v>101</v>
      </c>
      <c r="C15" s="21" t="s">
        <v>102</v>
      </c>
      <c r="D15" s="21" t="s">
        <v>71</v>
      </c>
      <c r="E15" s="21" t="s">
        <v>30</v>
      </c>
      <c r="F15" s="21" t="s">
        <v>103</v>
      </c>
      <c r="G15" s="22" t="s">
        <v>104</v>
      </c>
      <c r="H15" s="21" t="s">
        <v>105</v>
      </c>
      <c r="I15" s="22" t="s">
        <v>106</v>
      </c>
      <c r="J15" s="34">
        <v>70</v>
      </c>
      <c r="K15" s="34">
        <v>21</v>
      </c>
      <c r="L15" s="35">
        <v>0</v>
      </c>
      <c r="M15" s="20" t="s">
        <v>107</v>
      </c>
      <c r="N15" s="35">
        <v>0</v>
      </c>
      <c r="O15" s="35">
        <v>0</v>
      </c>
      <c r="P15" s="35"/>
      <c r="Q15" s="42"/>
      <c r="R15" s="43">
        <v>0</v>
      </c>
      <c r="S15" s="44"/>
      <c r="T15" s="42"/>
      <c r="U15" s="47" t="s">
        <v>108</v>
      </c>
      <c r="V15" s="52" t="s">
        <v>109</v>
      </c>
      <c r="W15" s="47" t="s">
        <v>39</v>
      </c>
      <c r="X15" s="47"/>
      <c r="Z15" s="15">
        <f t="shared" si="0"/>
        <v>0</v>
      </c>
      <c r="AA15" s="15">
        <f t="shared" si="1"/>
        <v>0</v>
      </c>
    </row>
    <row r="16" s="8" customFormat="1" ht="79.25" customHeight="1" spans="1:27">
      <c r="A16" s="20">
        <v>13</v>
      </c>
      <c r="B16" s="21" t="s">
        <v>110</v>
      </c>
      <c r="C16" s="21" t="s">
        <v>111</v>
      </c>
      <c r="D16" s="21" t="s">
        <v>71</v>
      </c>
      <c r="E16" s="21" t="s">
        <v>30</v>
      </c>
      <c r="F16" s="21" t="s">
        <v>112</v>
      </c>
      <c r="G16" s="22" t="s">
        <v>113</v>
      </c>
      <c r="H16" s="21" t="s">
        <v>114</v>
      </c>
      <c r="I16" s="22" t="s">
        <v>115</v>
      </c>
      <c r="J16" s="34">
        <v>200</v>
      </c>
      <c r="K16" s="34">
        <v>60</v>
      </c>
      <c r="L16" s="35">
        <v>85.23</v>
      </c>
      <c r="M16" s="20" t="s">
        <v>35</v>
      </c>
      <c r="N16" s="35">
        <v>79.36</v>
      </c>
      <c r="O16" s="35">
        <v>5.87</v>
      </c>
      <c r="P16" s="35"/>
      <c r="Q16" s="42"/>
      <c r="R16" s="43">
        <v>23.81</v>
      </c>
      <c r="S16" s="44" t="s">
        <v>116</v>
      </c>
      <c r="T16" s="42" t="s">
        <v>117</v>
      </c>
      <c r="U16" s="47" t="s">
        <v>38</v>
      </c>
      <c r="V16" s="52" t="s">
        <v>38</v>
      </c>
      <c r="W16" s="47" t="s">
        <v>39</v>
      </c>
      <c r="X16" s="47"/>
      <c r="Y16" s="8" t="s">
        <v>82</v>
      </c>
      <c r="Z16" s="15">
        <f t="shared" si="0"/>
        <v>23.808</v>
      </c>
      <c r="AA16" s="15">
        <f t="shared" si="1"/>
        <v>0.00199999999999889</v>
      </c>
    </row>
    <row r="17" s="7" customFormat="1" ht="50" customHeight="1" spans="1:27">
      <c r="A17" s="20">
        <v>14</v>
      </c>
      <c r="B17" s="21" t="s">
        <v>118</v>
      </c>
      <c r="C17" s="21" t="s">
        <v>119</v>
      </c>
      <c r="D17" s="21" t="s">
        <v>29</v>
      </c>
      <c r="E17" s="21" t="s">
        <v>56</v>
      </c>
      <c r="F17" s="21" t="s">
        <v>120</v>
      </c>
      <c r="G17" s="22" t="s">
        <v>121</v>
      </c>
      <c r="H17" s="21" t="s">
        <v>122</v>
      </c>
      <c r="I17" s="22" t="s">
        <v>123</v>
      </c>
      <c r="J17" s="34">
        <v>200</v>
      </c>
      <c r="K17" s="34">
        <v>60</v>
      </c>
      <c r="L17" s="35">
        <v>122.3</v>
      </c>
      <c r="M17" s="20" t="s">
        <v>35</v>
      </c>
      <c r="N17" s="35">
        <v>122.3</v>
      </c>
      <c r="O17" s="35">
        <v>0</v>
      </c>
      <c r="P17" s="35"/>
      <c r="Q17" s="42"/>
      <c r="R17" s="43">
        <f>N17*0.3</f>
        <v>36.69</v>
      </c>
      <c r="S17" s="44"/>
      <c r="T17" s="42" t="s">
        <v>99</v>
      </c>
      <c r="U17" s="47" t="s">
        <v>38</v>
      </c>
      <c r="V17" s="52" t="s">
        <v>38</v>
      </c>
      <c r="W17" s="47" t="s">
        <v>39</v>
      </c>
      <c r="X17" s="47"/>
      <c r="Y17" s="11" t="s">
        <v>100</v>
      </c>
      <c r="Z17" s="15">
        <f t="shared" si="0"/>
        <v>36.69</v>
      </c>
      <c r="AA17" s="15">
        <f t="shared" si="1"/>
        <v>0</v>
      </c>
    </row>
    <row r="18" s="7" customFormat="1" ht="77" customHeight="1" spans="1:27">
      <c r="A18" s="20">
        <v>15</v>
      </c>
      <c r="B18" s="21" t="s">
        <v>118</v>
      </c>
      <c r="C18" s="21" t="s">
        <v>124</v>
      </c>
      <c r="D18" s="21" t="s">
        <v>29</v>
      </c>
      <c r="E18" s="21" t="s">
        <v>30</v>
      </c>
      <c r="F18" s="21" t="s">
        <v>125</v>
      </c>
      <c r="G18" s="22" t="s">
        <v>126</v>
      </c>
      <c r="H18" s="21" t="s">
        <v>52</v>
      </c>
      <c r="I18" s="22" t="s">
        <v>127</v>
      </c>
      <c r="J18" s="34">
        <v>3500</v>
      </c>
      <c r="K18" s="34">
        <v>100</v>
      </c>
      <c r="L18" s="35">
        <v>348.62</v>
      </c>
      <c r="M18" s="20" t="s">
        <v>35</v>
      </c>
      <c r="N18" s="35">
        <v>343.99</v>
      </c>
      <c r="O18" s="35">
        <f>L18-N18</f>
        <v>4.63</v>
      </c>
      <c r="P18" s="35"/>
      <c r="Q18" s="42"/>
      <c r="R18" s="43">
        <v>100</v>
      </c>
      <c r="S18" s="44" t="s">
        <v>128</v>
      </c>
      <c r="T18" s="42" t="s">
        <v>99</v>
      </c>
      <c r="U18" s="47" t="s">
        <v>38</v>
      </c>
      <c r="V18" s="52" t="s">
        <v>38</v>
      </c>
      <c r="W18" s="47" t="s">
        <v>39</v>
      </c>
      <c r="X18" s="55"/>
      <c r="Y18" s="11" t="s">
        <v>100</v>
      </c>
      <c r="Z18" s="15">
        <f t="shared" si="0"/>
        <v>103.197</v>
      </c>
      <c r="AA18" s="15">
        <f t="shared" si="1"/>
        <v>-3.197</v>
      </c>
    </row>
    <row r="19" s="9" customFormat="1" ht="21" customHeight="1" spans="1:40">
      <c r="A19" s="25" t="s">
        <v>129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8"/>
      <c r="N19" s="35">
        <f>SUM(N4:N18)</f>
        <v>2852.84</v>
      </c>
      <c r="O19" s="35">
        <f>SUM(O4:O18)</f>
        <v>53.68</v>
      </c>
      <c r="P19" s="35">
        <f>SUM(P4:P18)</f>
        <v>0</v>
      </c>
      <c r="Q19" s="35">
        <f>SUM(Q4:Q18)</f>
        <v>0</v>
      </c>
      <c r="R19" s="35">
        <f>SUM(R4:R18)</f>
        <v>766.372</v>
      </c>
      <c r="S19" s="56"/>
      <c r="T19" s="56"/>
      <c r="U19" s="57"/>
      <c r="V19" s="56"/>
      <c r="W19" s="57"/>
      <c r="X19" s="57"/>
      <c r="Y19" s="7"/>
      <c r="Z19" s="15">
        <f t="shared" si="0"/>
        <v>855.852</v>
      </c>
      <c r="AA19" s="15">
        <f t="shared" si="1"/>
        <v>-89.4800000000001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hidden="1" customHeight="1"/>
    <row r="21" hidden="1" customHeight="1" spans="8:18">
      <c r="H21" s="10" t="s">
        <v>130</v>
      </c>
      <c r="R21" s="8"/>
    </row>
    <row r="22" customHeight="1" spans="1:14">
      <c r="A22" s="27" t="s">
        <v>131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9"/>
      <c r="N22" s="27"/>
    </row>
    <row r="23" customHeight="1" spans="1:14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9"/>
      <c r="N23" s="27"/>
    </row>
    <row r="24" customHeight="1" spans="1:14">
      <c r="A24" s="28"/>
      <c r="B24" s="28"/>
      <c r="C24" s="29"/>
      <c r="D24" s="28"/>
      <c r="E24" s="28"/>
      <c r="F24" s="28"/>
      <c r="G24" s="30"/>
      <c r="H24" s="31"/>
      <c r="I24" s="28"/>
      <c r="J24" s="28"/>
      <c r="K24" s="31"/>
      <c r="L24" s="28"/>
      <c r="M24" s="31"/>
      <c r="N24" s="28"/>
    </row>
    <row r="25" customHeight="1" spans="1:14">
      <c r="A25" s="28"/>
      <c r="B25" s="28"/>
      <c r="C25" s="29"/>
      <c r="D25" s="28"/>
      <c r="E25" s="28"/>
      <c r="F25" s="28"/>
      <c r="G25" s="30"/>
      <c r="H25" s="31"/>
      <c r="I25" s="40" t="s">
        <v>132</v>
      </c>
      <c r="J25" s="28"/>
      <c r="K25" s="31"/>
      <c r="L25" s="28"/>
      <c r="M25" s="31"/>
      <c r="N25" s="28"/>
    </row>
  </sheetData>
  <autoFilter ref="A3:XFD1048548">
    <extLst/>
  </autoFilter>
  <mergeCells count="3">
    <mergeCell ref="A1:R1"/>
    <mergeCell ref="A19:M19"/>
    <mergeCell ref="A22:N23"/>
  </mergeCells>
  <pageMargins left="0.700694444444445" right="0.700694444444445" top="0.751388888888889" bottom="0.751388888888889" header="0.298611111111111" footer="0.298611111111111"/>
  <pageSetup paperSize="9" scale="50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3"/>
  <sheetViews>
    <sheetView workbookViewId="0">
      <selection activeCell="A1" sqref="A1"/>
    </sheetView>
  </sheetViews>
  <sheetFormatPr defaultColWidth="8.83333333333333" defaultRowHeight="15.6" customHeight="1" outlineLevelCol="3"/>
  <cols>
    <col min="1" max="1" width="19.5" style="1" customWidth="1"/>
    <col min="2" max="2" width="8.66666666666667" style="1" customWidth="1"/>
    <col min="3" max="3" width="8.66666666666667" style="1" hidden="1" customWidth="1"/>
    <col min="4" max="40" width="8.66666666666667" style="1" customWidth="1"/>
  </cols>
  <sheetData>
    <row r="1" customHeight="1" spans="1:4">
      <c r="A1" s="1" t="s">
        <v>3</v>
      </c>
      <c r="B1" s="1" t="s">
        <v>133</v>
      </c>
      <c r="C1" s="1" t="s">
        <v>134</v>
      </c>
      <c r="D1" s="1" t="s">
        <v>135</v>
      </c>
    </row>
    <row r="2" s="1" customFormat="1" customHeight="1" outlineLevel="2" spans="1:4">
      <c r="A2" s="1" t="s">
        <v>101</v>
      </c>
      <c r="B2" s="1">
        <v>1</v>
      </c>
      <c r="C2" s="2">
        <v>0.024390243902439</v>
      </c>
      <c r="D2" s="1" t="s">
        <v>136</v>
      </c>
    </row>
    <row r="3" s="1" customFormat="1" customHeight="1" outlineLevel="1" spans="2:4">
      <c r="B3" s="1">
        <f>SUBTOTAL(9,B2)</f>
        <v>1</v>
      </c>
      <c r="C3" s="2"/>
      <c r="D3" s="3" t="s">
        <v>137</v>
      </c>
    </row>
    <row r="4" s="1" customFormat="1" customHeight="1" outlineLevel="2" spans="1:4">
      <c r="A4" s="1" t="s">
        <v>40</v>
      </c>
      <c r="B4" s="1">
        <v>2</v>
      </c>
      <c r="C4" s="2">
        <v>0.0487804878048781</v>
      </c>
      <c r="D4" s="1" t="s">
        <v>138</v>
      </c>
    </row>
    <row r="5" customHeight="1" outlineLevel="2" spans="1:4">
      <c r="A5" s="1" t="s">
        <v>139</v>
      </c>
      <c r="B5" s="1">
        <v>1</v>
      </c>
      <c r="C5" s="2">
        <v>0.024390243902439</v>
      </c>
      <c r="D5" s="1" t="s">
        <v>138</v>
      </c>
    </row>
    <row r="6" s="1" customFormat="1" customHeight="1" outlineLevel="2" spans="1:4">
      <c r="A6" s="1" t="s">
        <v>140</v>
      </c>
      <c r="B6" s="1">
        <v>1</v>
      </c>
      <c r="C6" s="2">
        <v>0.024390243902439</v>
      </c>
      <c r="D6" s="1" t="s">
        <v>138</v>
      </c>
    </row>
    <row r="7" customHeight="1" outlineLevel="2" spans="1:4">
      <c r="A7" s="1" t="s">
        <v>141</v>
      </c>
      <c r="B7" s="1">
        <v>1</v>
      </c>
      <c r="C7" s="2">
        <v>0.024390243902439</v>
      </c>
      <c r="D7" s="1" t="s">
        <v>138</v>
      </c>
    </row>
    <row r="8" s="1" customFormat="1" customHeight="1" outlineLevel="2" spans="1:4">
      <c r="A8" s="1" t="s">
        <v>139</v>
      </c>
      <c r="B8" s="1">
        <v>2</v>
      </c>
      <c r="C8" s="2">
        <v>0.222222222222222</v>
      </c>
      <c r="D8" s="1" t="s">
        <v>138</v>
      </c>
    </row>
    <row r="9" s="1" customFormat="1" customHeight="1" outlineLevel="2" spans="1:4">
      <c r="A9" s="1" t="s">
        <v>141</v>
      </c>
      <c r="B9" s="1">
        <v>1</v>
      </c>
      <c r="C9" s="2">
        <v>0.111111111111111</v>
      </c>
      <c r="D9" s="1" t="s">
        <v>138</v>
      </c>
    </row>
    <row r="10" s="1" customFormat="1" customHeight="1" outlineLevel="1" spans="2:4">
      <c r="B10" s="1">
        <f>SUBTOTAL(9,B4:B9)</f>
        <v>8</v>
      </c>
      <c r="C10" s="2"/>
      <c r="D10" s="3" t="s">
        <v>142</v>
      </c>
    </row>
    <row r="11" s="1" customFormat="1" customHeight="1" outlineLevel="2" spans="1:4">
      <c r="A11" s="1" t="s">
        <v>143</v>
      </c>
      <c r="B11" s="1">
        <v>3</v>
      </c>
      <c r="C11" s="2">
        <v>0.0731707317073171</v>
      </c>
      <c r="D11" s="1" t="s">
        <v>100</v>
      </c>
    </row>
    <row r="12" s="1" customFormat="1" customHeight="1" outlineLevel="2" spans="1:4">
      <c r="A12" s="1" t="s">
        <v>144</v>
      </c>
      <c r="B12" s="1">
        <v>3</v>
      </c>
      <c r="C12" s="2">
        <v>0.0731707317073171</v>
      </c>
      <c r="D12" s="1" t="s">
        <v>100</v>
      </c>
    </row>
    <row r="13" customHeight="1" outlineLevel="2" spans="1:4">
      <c r="A13" s="1" t="s">
        <v>118</v>
      </c>
      <c r="B13" s="1">
        <v>2</v>
      </c>
      <c r="C13" s="2">
        <v>0.0487804878048781</v>
      </c>
      <c r="D13" s="1" t="s">
        <v>100</v>
      </c>
    </row>
    <row r="14" s="1" customFormat="1" customHeight="1" outlineLevel="2" spans="1:4">
      <c r="A14" s="1" t="s">
        <v>92</v>
      </c>
      <c r="B14" s="1">
        <v>1</v>
      </c>
      <c r="C14" s="2">
        <v>0.024390243902439</v>
      </c>
      <c r="D14" s="1" t="s">
        <v>100</v>
      </c>
    </row>
    <row r="15" customHeight="1" outlineLevel="2" spans="1:4">
      <c r="A15" s="1" t="s">
        <v>143</v>
      </c>
      <c r="B15" s="1">
        <v>1</v>
      </c>
      <c r="C15" s="2">
        <v>0.111111111111111</v>
      </c>
      <c r="D15" s="1" t="s">
        <v>100</v>
      </c>
    </row>
    <row r="16" customHeight="1" outlineLevel="1" spans="2:4">
      <c r="B16" s="1">
        <f>SUBTOTAL(9,B11:B15)</f>
        <v>10</v>
      </c>
      <c r="C16" s="2"/>
      <c r="D16" s="3" t="s">
        <v>145</v>
      </c>
    </row>
    <row r="17" s="1" customFormat="1" customHeight="1" outlineLevel="2" spans="1:4">
      <c r="A17" s="1" t="s">
        <v>48</v>
      </c>
      <c r="B17" s="1">
        <v>9</v>
      </c>
      <c r="C17" s="2">
        <v>0.219512195121951</v>
      </c>
      <c r="D17" s="1" t="s">
        <v>146</v>
      </c>
    </row>
    <row r="18" s="1" customFormat="1" customHeight="1" outlineLevel="2" spans="1:4">
      <c r="A18" s="1" t="s">
        <v>48</v>
      </c>
      <c r="B18" s="1">
        <v>1</v>
      </c>
      <c r="C18" s="2">
        <v>0.111111111111111</v>
      </c>
      <c r="D18" s="1" t="s">
        <v>146</v>
      </c>
    </row>
    <row r="19" s="1" customFormat="1" customHeight="1" outlineLevel="1" spans="2:4">
      <c r="B19" s="1">
        <f>SUBTOTAL(9,B17:B18)</f>
        <v>10</v>
      </c>
      <c r="C19" s="2"/>
      <c r="D19" s="3" t="s">
        <v>147</v>
      </c>
    </row>
    <row r="20" s="1" customFormat="1" customHeight="1" outlineLevel="2" spans="1:4">
      <c r="A20" s="1" t="s">
        <v>148</v>
      </c>
      <c r="B20" s="1">
        <v>4</v>
      </c>
      <c r="C20" s="2">
        <v>0.0975609756097561</v>
      </c>
      <c r="D20" s="1" t="s">
        <v>149</v>
      </c>
    </row>
    <row r="21" s="1" customFormat="1" customHeight="1" outlineLevel="2" spans="1:4">
      <c r="A21" s="4" t="s">
        <v>150</v>
      </c>
      <c r="B21" s="1">
        <v>1</v>
      </c>
      <c r="C21" s="2">
        <v>0.024390243902439</v>
      </c>
      <c r="D21" s="1" t="s">
        <v>149</v>
      </c>
    </row>
    <row r="22" s="1" customFormat="1" customHeight="1" outlineLevel="2" spans="1:4">
      <c r="A22" s="4" t="s">
        <v>151</v>
      </c>
      <c r="B22" s="1">
        <v>1</v>
      </c>
      <c r="C22" s="2">
        <v>0.024390243902439</v>
      </c>
      <c r="D22" s="1" t="s">
        <v>149</v>
      </c>
    </row>
    <row r="23" s="1" customFormat="1" customHeight="1" outlineLevel="2" spans="1:4">
      <c r="A23" s="1" t="s">
        <v>148</v>
      </c>
      <c r="B23" s="1">
        <v>2</v>
      </c>
      <c r="C23" s="2">
        <v>0.222222222222222</v>
      </c>
      <c r="D23" s="1" t="s">
        <v>149</v>
      </c>
    </row>
    <row r="24" s="1" customFormat="1" customHeight="1" outlineLevel="2" spans="1:4">
      <c r="A24" s="1" t="s">
        <v>152</v>
      </c>
      <c r="B24" s="1">
        <v>1</v>
      </c>
      <c r="C24" s="2">
        <v>0.111111111111111</v>
      </c>
      <c r="D24" s="1" t="s">
        <v>149</v>
      </c>
    </row>
    <row r="25" s="1" customFormat="1" customHeight="1" outlineLevel="1" spans="2:4">
      <c r="B25" s="1">
        <f>SUBTOTAL(9,B20:B24)</f>
        <v>9</v>
      </c>
      <c r="C25" s="2"/>
      <c r="D25" s="3" t="s">
        <v>153</v>
      </c>
    </row>
    <row r="26" s="1" customFormat="1" customHeight="1" outlineLevel="2" spans="1:4">
      <c r="A26" s="1" t="s">
        <v>154</v>
      </c>
      <c r="B26" s="1">
        <v>3</v>
      </c>
      <c r="C26" s="2">
        <v>0.0731707317073171</v>
      </c>
      <c r="D26" s="1" t="s">
        <v>155</v>
      </c>
    </row>
    <row r="27" customHeight="1" outlineLevel="2" spans="1:4">
      <c r="A27" s="1" t="s">
        <v>110</v>
      </c>
      <c r="B27" s="1">
        <v>3</v>
      </c>
      <c r="C27" s="2">
        <v>0.0731707317073171</v>
      </c>
      <c r="D27" s="1" t="s">
        <v>155</v>
      </c>
    </row>
    <row r="28" s="1" customFormat="1" customHeight="1" outlineLevel="2" spans="1:4">
      <c r="A28" s="1" t="s">
        <v>156</v>
      </c>
      <c r="B28" s="1">
        <v>2</v>
      </c>
      <c r="C28" s="2">
        <v>0.0487804878048781</v>
      </c>
      <c r="D28" s="1" t="s">
        <v>155</v>
      </c>
    </row>
    <row r="29" s="1" customFormat="1" customHeight="1" outlineLevel="2" spans="1:4">
      <c r="A29" s="1" t="s">
        <v>75</v>
      </c>
      <c r="B29" s="1">
        <v>2</v>
      </c>
      <c r="C29" s="2">
        <v>0.0487804878048781</v>
      </c>
      <c r="D29" s="1" t="s">
        <v>155</v>
      </c>
    </row>
    <row r="30" s="1" customFormat="1" customHeight="1" outlineLevel="2" spans="1:4">
      <c r="A30" s="1" t="s">
        <v>86</v>
      </c>
      <c r="B30" s="1">
        <v>1</v>
      </c>
      <c r="C30" s="2">
        <v>0.024390243902439</v>
      </c>
      <c r="D30" s="1" t="s">
        <v>155</v>
      </c>
    </row>
    <row r="31" s="1" customFormat="1" customHeight="1" outlineLevel="2" spans="1:4">
      <c r="A31" s="1" t="s">
        <v>157</v>
      </c>
      <c r="B31" s="1">
        <v>1</v>
      </c>
      <c r="C31" s="2">
        <v>0.111111111111111</v>
      </c>
      <c r="D31" s="1" t="s">
        <v>155</v>
      </c>
    </row>
    <row r="32" s="1" customFormat="1" customHeight="1" outlineLevel="1" spans="2:4">
      <c r="B32" s="1">
        <f>SUBTOTAL(9,B26:B31)</f>
        <v>12</v>
      </c>
      <c r="C32" s="2"/>
      <c r="D32" s="3" t="s">
        <v>158</v>
      </c>
    </row>
    <row r="33" s="1" customFormat="1" customHeight="1" spans="2:4">
      <c r="B33" s="1">
        <f>SUBTOTAL(9,B2:B31)</f>
        <v>50</v>
      </c>
      <c r="C33" s="2"/>
      <c r="D33" s="3" t="s">
        <v>159</v>
      </c>
    </row>
  </sheetData>
  <autoFilter ref="A1:D34">
    <sortState ref="A1:D34">
      <sortCondition ref="D1:D34" descending="1"/>
    </sortState>
    <extLst/>
  </autoFilter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8"/>
  <sheetViews>
    <sheetView workbookViewId="0">
      <selection activeCell="A1" sqref="A1"/>
    </sheetView>
  </sheetViews>
  <sheetFormatPr defaultColWidth="8.83333333333333" defaultRowHeight="15.6" customHeight="1" outlineLevelRow="7" outlineLevelCol="2"/>
  <cols>
    <col min="1" max="1" width="18.1666666666667" style="1" customWidth="1"/>
  </cols>
  <sheetData>
    <row r="1" customHeight="1" spans="1:3">
      <c r="A1" s="1" t="s">
        <v>3</v>
      </c>
      <c r="B1" s="1" t="s">
        <v>133</v>
      </c>
      <c r="C1" s="1" t="s">
        <v>134</v>
      </c>
    </row>
    <row r="2" customHeight="1" spans="1:3">
      <c r="A2" s="1" t="s">
        <v>139</v>
      </c>
      <c r="B2" s="1">
        <v>2</v>
      </c>
      <c r="C2" s="2">
        <v>0.222222222222222</v>
      </c>
    </row>
    <row r="3" customHeight="1" spans="1:3">
      <c r="A3" s="1" t="s">
        <v>148</v>
      </c>
      <c r="B3" s="1">
        <v>2</v>
      </c>
      <c r="C3" s="2">
        <v>0.222222222222222</v>
      </c>
    </row>
    <row r="4" customHeight="1" spans="1:3">
      <c r="A4" s="1" t="s">
        <v>143</v>
      </c>
      <c r="B4" s="1">
        <v>1</v>
      </c>
      <c r="C4" s="2">
        <v>0.111111111111111</v>
      </c>
    </row>
    <row r="5" customHeight="1" spans="1:3">
      <c r="A5" s="1" t="s">
        <v>48</v>
      </c>
      <c r="B5" s="1">
        <v>1</v>
      </c>
      <c r="C5" s="2">
        <v>0.111111111111111</v>
      </c>
    </row>
    <row r="6" customHeight="1" spans="1:3">
      <c r="A6" s="1" t="s">
        <v>152</v>
      </c>
      <c r="B6" s="1">
        <v>1</v>
      </c>
      <c r="C6" s="2">
        <v>0.111111111111111</v>
      </c>
    </row>
    <row r="7" customHeight="1" spans="1:3">
      <c r="A7" s="1" t="s">
        <v>157</v>
      </c>
      <c r="B7" s="1">
        <v>1</v>
      </c>
      <c r="C7" s="2">
        <v>0.111111111111111</v>
      </c>
    </row>
    <row r="8" customHeight="1" spans="1:3">
      <c r="A8" s="1" t="s">
        <v>141</v>
      </c>
      <c r="B8" s="1">
        <v>1</v>
      </c>
      <c r="C8" s="2">
        <v>0.111111111111111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县域商业建设入库项目</vt:lpstr>
      <vt:lpstr>导出计数_项目位置</vt:lpstr>
      <vt:lpstr>导出计数_项目位置_1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</cp:lastModifiedBy>
  <dcterms:created xsi:type="dcterms:W3CDTF">2006-09-16T08:00:00Z</dcterms:created>
  <dcterms:modified xsi:type="dcterms:W3CDTF">2024-04-02T03:08:05Z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8146CD46D4F14D929A6CF461FC387203_13</vt:lpwstr>
  </property>
  <property fmtid="{D5CDD505-2E9C-101B-9397-08002B2CF9AE}" pid="3" name="KSOProductBuildVer">
    <vt:lpwstr>2052-12.1.0.16417</vt:lpwstr>
  </property>
</Properties>
</file>